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60" windowWidth="17088" windowHeight="6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I14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13"/>
  <c r="J2"/>
  <c r="A70"/>
  <c r="A71" s="1"/>
  <c r="A72" s="1"/>
  <c r="A67"/>
  <c r="A68"/>
  <c r="A69" s="1"/>
  <c r="A63"/>
  <c r="A64"/>
  <c r="A65" s="1"/>
  <c r="A66" s="1"/>
  <c r="A55"/>
  <c r="A56" s="1"/>
  <c r="A57" s="1"/>
  <c r="A58" s="1"/>
  <c r="A59" s="1"/>
  <c r="A60" s="1"/>
  <c r="A61" s="1"/>
  <c r="A62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13"/>
  <c r="F14"/>
  <c r="F15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G2"/>
  <c r="J3" s="1"/>
  <c r="D6"/>
  <c r="D5"/>
  <c r="C13" l="1"/>
  <c r="J16"/>
  <c r="G13"/>
  <c r="J61"/>
  <c r="J45"/>
  <c r="J29"/>
  <c r="J21"/>
  <c r="J13"/>
  <c r="J62"/>
  <c r="J46"/>
  <c r="J57"/>
  <c r="J49"/>
  <c r="J41"/>
  <c r="J33"/>
  <c r="J25"/>
  <c r="J17"/>
  <c r="J53"/>
  <c r="J37"/>
  <c r="J54"/>
  <c r="J38"/>
  <c r="J30"/>
  <c r="J22"/>
  <c r="J14"/>
  <c r="J58"/>
  <c r="J50"/>
  <c r="J42"/>
  <c r="J34"/>
  <c r="J26"/>
  <c r="J18"/>
  <c r="J12"/>
  <c r="J59"/>
  <c r="J55"/>
  <c r="J51"/>
  <c r="J47"/>
  <c r="J43"/>
  <c r="J39"/>
  <c r="J35"/>
  <c r="J31"/>
  <c r="J27"/>
  <c r="J23"/>
  <c r="J19"/>
  <c r="J15"/>
  <c r="J60"/>
  <c r="J56"/>
  <c r="J52"/>
  <c r="J48"/>
  <c r="J44"/>
  <c r="J40"/>
  <c r="J36"/>
  <c r="J32"/>
  <c r="J28"/>
  <c r="J24"/>
  <c r="J20"/>
  <c r="C15"/>
  <c r="C17"/>
  <c r="B67"/>
  <c r="B59"/>
  <c r="B51"/>
  <c r="B43"/>
  <c r="B35"/>
  <c r="B27"/>
  <c r="B19"/>
  <c r="C72"/>
  <c r="C64"/>
  <c r="C56"/>
  <c r="C48"/>
  <c r="C40"/>
  <c r="C32"/>
  <c r="C24"/>
  <c r="C16"/>
  <c r="B72"/>
  <c r="D72" s="1"/>
  <c r="B64"/>
  <c r="D64" s="1"/>
  <c r="B56"/>
  <c r="D56" s="1"/>
  <c r="B48"/>
  <c r="D48" s="1"/>
  <c r="B40"/>
  <c r="D40" s="1"/>
  <c r="B32"/>
  <c r="D32" s="1"/>
  <c r="B24"/>
  <c r="D24" s="1"/>
  <c r="B16"/>
  <c r="D16" s="1"/>
  <c r="C69"/>
  <c r="C61"/>
  <c r="C53"/>
  <c r="C45"/>
  <c r="C37"/>
  <c r="C29"/>
  <c r="C21"/>
  <c r="B12"/>
  <c r="B69"/>
  <c r="B65"/>
  <c r="B61"/>
  <c r="B57"/>
  <c r="B53"/>
  <c r="B49"/>
  <c r="B45"/>
  <c r="B41"/>
  <c r="B37"/>
  <c r="B33"/>
  <c r="B29"/>
  <c r="B25"/>
  <c r="B21"/>
  <c r="B17"/>
  <c r="B13"/>
  <c r="D13" s="1"/>
  <c r="C70"/>
  <c r="C66"/>
  <c r="C62"/>
  <c r="C58"/>
  <c r="C54"/>
  <c r="C50"/>
  <c r="C46"/>
  <c r="C42"/>
  <c r="C38"/>
  <c r="C34"/>
  <c r="C30"/>
  <c r="C26"/>
  <c r="C22"/>
  <c r="C18"/>
  <c r="C14"/>
  <c r="B71"/>
  <c r="B63"/>
  <c r="B55"/>
  <c r="B47"/>
  <c r="B39"/>
  <c r="B31"/>
  <c r="B23"/>
  <c r="B15"/>
  <c r="C68"/>
  <c r="C60"/>
  <c r="C52"/>
  <c r="C44"/>
  <c r="C36"/>
  <c r="C28"/>
  <c r="C20"/>
  <c r="B68"/>
  <c r="B60"/>
  <c r="B52"/>
  <c r="B44"/>
  <c r="B36"/>
  <c r="B28"/>
  <c r="B20"/>
  <c r="C12"/>
  <c r="C65"/>
  <c r="C57"/>
  <c r="C49"/>
  <c r="C41"/>
  <c r="C33"/>
  <c r="C25"/>
  <c r="B70"/>
  <c r="D70" s="1"/>
  <c r="B66"/>
  <c r="D66" s="1"/>
  <c r="B62"/>
  <c r="D62" s="1"/>
  <c r="B58"/>
  <c r="D58" s="1"/>
  <c r="B54"/>
  <c r="D54" s="1"/>
  <c r="B50"/>
  <c r="D50" s="1"/>
  <c r="B46"/>
  <c r="D46" s="1"/>
  <c r="B42"/>
  <c r="D42" s="1"/>
  <c r="B38"/>
  <c r="D38" s="1"/>
  <c r="B34"/>
  <c r="D34" s="1"/>
  <c r="B30"/>
  <c r="D30" s="1"/>
  <c r="B26"/>
  <c r="D26" s="1"/>
  <c r="B22"/>
  <c r="D22" s="1"/>
  <c r="B18"/>
  <c r="D18" s="1"/>
  <c r="B14"/>
  <c r="D14" s="1"/>
  <c r="C71"/>
  <c r="C67"/>
  <c r="C63"/>
  <c r="C59"/>
  <c r="C55"/>
  <c r="C51"/>
  <c r="C47"/>
  <c r="C43"/>
  <c r="C39"/>
  <c r="C35"/>
  <c r="C31"/>
  <c r="C27"/>
  <c r="C23"/>
  <c r="C19"/>
  <c r="G16"/>
  <c r="G55"/>
  <c r="G31"/>
  <c r="G15"/>
  <c r="G47"/>
  <c r="G51"/>
  <c r="G39"/>
  <c r="G3"/>
  <c r="G12"/>
  <c r="G54"/>
  <c r="G43"/>
  <c r="G30"/>
  <c r="G14"/>
  <c r="G46"/>
  <c r="G59"/>
  <c r="G38"/>
  <c r="G22"/>
  <c r="G62"/>
  <c r="G23"/>
  <c r="G58"/>
  <c r="G50"/>
  <c r="G42"/>
  <c r="G34"/>
  <c r="G26"/>
  <c r="G18"/>
  <c r="G35"/>
  <c r="G27"/>
  <c r="G19"/>
  <c r="G61"/>
  <c r="G57"/>
  <c r="G53"/>
  <c r="G49"/>
  <c r="G45"/>
  <c r="G41"/>
  <c r="G37"/>
  <c r="G33"/>
  <c r="G29"/>
  <c r="G25"/>
  <c r="G21"/>
  <c r="G17"/>
  <c r="G60"/>
  <c r="G56"/>
  <c r="G52"/>
  <c r="G48"/>
  <c r="G44"/>
  <c r="G40"/>
  <c r="G36"/>
  <c r="G32"/>
  <c r="G28"/>
  <c r="G24"/>
  <c r="G20"/>
  <c r="D8"/>
  <c r="D7"/>
  <c r="D28" l="1"/>
  <c r="D60"/>
  <c r="D45"/>
  <c r="D9"/>
  <c r="D69"/>
  <c r="D37"/>
  <c r="D36"/>
  <c r="D68"/>
  <c r="D15"/>
  <c r="D17"/>
  <c r="D49"/>
  <c r="D20"/>
  <c r="D52"/>
  <c r="D47"/>
  <c r="D29"/>
  <c r="D61"/>
  <c r="D19"/>
  <c r="D51"/>
  <c r="D33"/>
  <c r="D65"/>
  <c r="D59"/>
  <c r="D39"/>
  <c r="D44"/>
  <c r="D23"/>
  <c r="D55"/>
  <c r="D21"/>
  <c r="D53"/>
  <c r="D35"/>
  <c r="D67"/>
  <c r="D27"/>
  <c r="D71"/>
  <c r="D31"/>
  <c r="D63"/>
  <c r="D25"/>
  <c r="D41"/>
  <c r="D57"/>
  <c r="D12"/>
  <c r="D43"/>
</calcChain>
</file>

<file path=xl/sharedStrings.xml><?xml version="1.0" encoding="utf-8"?>
<sst xmlns="http://schemas.openxmlformats.org/spreadsheetml/2006/main" count="36" uniqueCount="28">
  <si>
    <t>p=</t>
  </si>
  <si>
    <t>n=</t>
  </si>
  <si>
    <t>a=</t>
  </si>
  <si>
    <t>a11=</t>
  </si>
  <si>
    <t>a12=</t>
  </si>
  <si>
    <t>ns=</t>
  </si>
  <si>
    <t>na=</t>
  </si>
  <si>
    <t>%</t>
  </si>
  <si>
    <t>S1:</t>
  </si>
  <si>
    <t>nm</t>
  </si>
  <si>
    <t>C=</t>
  </si>
  <si>
    <t>p</t>
  </si>
  <si>
    <t>n</t>
  </si>
  <si>
    <t>a11</t>
  </si>
  <si>
    <t>a22</t>
  </si>
  <si>
    <t>S2:</t>
  </si>
  <si>
    <t>S1 or S2:</t>
  </si>
  <si>
    <r>
      <t>n</t>
    </r>
    <r>
      <rPr>
        <b/>
        <vertAlign val="subscript"/>
        <sz val="12"/>
        <color rgb="FF0070C0"/>
        <rFont val="Calibri"/>
        <family val="2"/>
        <charset val="204"/>
        <scheme val="minor"/>
      </rPr>
      <t>s</t>
    </r>
    <r>
      <rPr>
        <b/>
        <sz val="12"/>
        <color rgb="FF0070C0"/>
        <rFont val="Calibri"/>
        <family val="2"/>
        <charset val="204"/>
        <scheme val="minor"/>
      </rPr>
      <t>|((2-p)ApB)</t>
    </r>
    <r>
      <rPr>
        <b/>
        <vertAlign val="superscript"/>
        <sz val="12"/>
        <color rgb="FF0070C0"/>
        <rFont val="Calibri"/>
        <family val="2"/>
        <charset val="204"/>
        <scheme val="minor"/>
      </rPr>
      <t>n</t>
    </r>
    <r>
      <rPr>
        <b/>
        <sz val="12"/>
        <color rgb="FF0070C0"/>
        <rFont val="Calibri"/>
        <family val="2"/>
        <charset val="204"/>
        <scheme val="minor"/>
      </rPr>
      <t>|n</t>
    </r>
    <r>
      <rPr>
        <b/>
        <vertAlign val="subscript"/>
        <sz val="12"/>
        <color rgb="FF0070C0"/>
        <rFont val="Calibri"/>
        <family val="2"/>
        <charset val="204"/>
        <scheme val="minor"/>
      </rPr>
      <t>a</t>
    </r>
  </si>
  <si>
    <r>
      <t>n</t>
    </r>
    <r>
      <rPr>
        <b/>
        <vertAlign val="subscript"/>
        <sz val="12"/>
        <color rgb="FF0070C0"/>
        <rFont val="Calibri"/>
        <family val="2"/>
        <charset val="204"/>
        <scheme val="minor"/>
      </rPr>
      <t>s</t>
    </r>
    <r>
      <rPr>
        <b/>
        <sz val="12"/>
        <color rgb="FF0070C0"/>
        <rFont val="Calibri"/>
        <family val="2"/>
        <charset val="204"/>
        <scheme val="minor"/>
      </rPr>
      <t>|((4-p)ApB)</t>
    </r>
    <r>
      <rPr>
        <b/>
        <vertAlign val="superscript"/>
        <sz val="12"/>
        <color rgb="FF0070C0"/>
        <rFont val="Calibri"/>
        <family val="2"/>
        <charset val="204"/>
        <scheme val="minor"/>
      </rPr>
      <t>n</t>
    </r>
    <r>
      <rPr>
        <b/>
        <sz val="12"/>
        <color rgb="FF0070C0"/>
        <rFont val="Calibri"/>
        <family val="2"/>
        <charset val="204"/>
        <scheme val="minor"/>
      </rPr>
      <t>|n</t>
    </r>
    <r>
      <rPr>
        <b/>
        <vertAlign val="subscript"/>
        <sz val="12"/>
        <color rgb="FF0070C0"/>
        <rFont val="Calibri"/>
        <family val="2"/>
        <charset val="204"/>
        <scheme val="minor"/>
      </rPr>
      <t>a</t>
    </r>
  </si>
  <si>
    <r>
      <rPr>
        <b/>
        <sz val="12"/>
        <color theme="1"/>
        <rFont val="Symbol"/>
        <family val="1"/>
        <charset val="2"/>
      </rPr>
      <t>l</t>
    </r>
    <r>
      <rPr>
        <b/>
        <vertAlign val="subscript"/>
        <sz val="12"/>
        <color theme="1"/>
        <rFont val="Calibri"/>
        <family val="2"/>
        <charset val="204"/>
        <scheme val="minor"/>
      </rPr>
      <t xml:space="preserve">0 </t>
    </r>
    <r>
      <rPr>
        <b/>
        <sz val="12"/>
        <color theme="1"/>
        <rFont val="Calibri"/>
        <family val="2"/>
        <charset val="204"/>
        <scheme val="minor"/>
      </rPr>
      <t>=</t>
    </r>
  </si>
  <si>
    <r>
      <rPr>
        <b/>
        <sz val="12"/>
        <color theme="1"/>
        <rFont val="Symbol"/>
        <family val="1"/>
        <charset val="2"/>
      </rPr>
      <t>Dl</t>
    </r>
    <r>
      <rPr>
        <b/>
        <sz val="12"/>
        <color theme="1"/>
        <rFont val="Calibri"/>
        <family val="2"/>
        <charset val="204"/>
        <scheme val="minor"/>
      </rPr>
      <t>=</t>
    </r>
  </si>
  <si>
    <r>
      <t>n</t>
    </r>
    <r>
      <rPr>
        <b/>
        <vertAlign val="subscript"/>
        <sz val="12"/>
        <color theme="1"/>
        <rFont val="Calibri"/>
        <family val="2"/>
        <charset val="204"/>
        <scheme val="minor"/>
      </rPr>
      <t>1</t>
    </r>
    <r>
      <rPr>
        <b/>
        <sz val="12"/>
        <color theme="1"/>
        <rFont val="Calibri"/>
        <family val="2"/>
        <charset val="204"/>
        <scheme val="minor"/>
      </rPr>
      <t>=</t>
    </r>
  </si>
  <si>
    <r>
      <t>n</t>
    </r>
    <r>
      <rPr>
        <b/>
        <vertAlign val="subscript"/>
        <sz val="12"/>
        <color theme="1"/>
        <rFont val="Calibri"/>
        <family val="2"/>
        <charset val="204"/>
        <scheme val="minor"/>
      </rPr>
      <t>2</t>
    </r>
    <r>
      <rPr>
        <b/>
        <sz val="12"/>
        <color theme="1"/>
        <rFont val="Calibri"/>
        <family val="2"/>
        <charset val="204"/>
        <scheme val="minor"/>
      </rPr>
      <t>=</t>
    </r>
  </si>
  <si>
    <r>
      <rPr>
        <sz val="12"/>
        <color theme="0" tint="-0.499984740745262"/>
        <rFont val="Symbol"/>
        <family val="1"/>
        <charset val="2"/>
      </rPr>
      <t>a</t>
    </r>
    <r>
      <rPr>
        <sz val="12"/>
        <color theme="0" tint="-0.499984740745262"/>
        <rFont val="Calibri"/>
        <family val="2"/>
        <charset val="204"/>
        <scheme val="minor"/>
      </rPr>
      <t>=</t>
    </r>
  </si>
  <si>
    <r>
      <t>R(</t>
    </r>
    <r>
      <rPr>
        <b/>
        <sz val="12"/>
        <color theme="1"/>
        <rFont val="Symbol"/>
        <family val="1"/>
        <charset val="2"/>
      </rPr>
      <t>l</t>
    </r>
    <r>
      <rPr>
        <b/>
        <vertAlign val="subscript"/>
        <sz val="12"/>
        <color theme="1"/>
        <rFont val="Symbol"/>
        <family val="1"/>
        <charset val="2"/>
      </rPr>
      <t>0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</si>
  <si>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>Dependence R(</t>
    </r>
    <r>
      <rPr>
        <b/>
        <sz val="12"/>
        <color theme="1"/>
        <rFont val="Symbol"/>
        <family val="1"/>
        <charset val="2"/>
      </rPr>
      <t>l</t>
    </r>
    <r>
      <rPr>
        <b/>
        <vertAlign val="subscript"/>
        <sz val="12"/>
        <color theme="1"/>
        <rFont val="Calibri"/>
        <family val="2"/>
        <charset val="204"/>
        <scheme val="minor"/>
      </rPr>
      <t>0</t>
    </r>
    <r>
      <rPr>
        <b/>
        <sz val="12"/>
        <color theme="1"/>
        <rFont val="Calibri"/>
        <family val="2"/>
        <charset val="204"/>
        <scheme val="minor"/>
      </rPr>
      <t>) on n:</t>
    </r>
  </si>
  <si>
    <r>
      <t xml:space="preserve">Dependence </t>
    </r>
    <r>
      <rPr>
        <b/>
        <sz val="12"/>
        <color theme="1"/>
        <rFont val="Symbol"/>
        <family val="1"/>
        <charset val="2"/>
      </rPr>
      <t>Dl</t>
    </r>
    <r>
      <rPr>
        <b/>
        <sz val="12"/>
        <color theme="1"/>
        <rFont val="Calibri"/>
        <family val="2"/>
        <charset val="204"/>
        <scheme val="minor"/>
      </rPr>
      <t>(p):</t>
    </r>
  </si>
  <si>
    <r>
      <t xml:space="preserve">Dependence  </t>
    </r>
    <r>
      <rPr>
        <b/>
        <sz val="12"/>
        <color theme="1"/>
        <rFont val="Symbol"/>
        <family val="1"/>
        <charset val="2"/>
      </rPr>
      <t>Dl</t>
    </r>
    <r>
      <rPr>
        <b/>
        <sz val="12"/>
        <color theme="1"/>
        <rFont val="Calibri"/>
        <family val="2"/>
        <charset val="204"/>
        <scheme val="minor"/>
      </rPr>
      <t>(p):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</si>
</sst>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2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bscript"/>
      <sz val="12"/>
      <color rgb="FF0070C0"/>
      <name val="Calibri"/>
      <family val="2"/>
      <charset val="204"/>
      <scheme val="minor"/>
    </font>
    <font>
      <b/>
      <vertAlign val="superscript"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2"/>
      <color theme="0" tint="-0.499984740745262"/>
      <name val="Symbol"/>
      <family val="1"/>
      <charset val="2"/>
    </font>
    <font>
      <b/>
      <vertAlign val="subscript"/>
      <sz val="12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8" fillId="0" borderId="0" xfId="0" applyFont="1" applyProtection="1"/>
    <xf numFmtId="2" fontId="8" fillId="0" borderId="0" xfId="0" applyNumberFormat="1" applyFont="1" applyProtection="1"/>
    <xf numFmtId="0" fontId="5" fillId="3" borderId="2" xfId="0" applyFont="1" applyFill="1" applyBorder="1" applyProtection="1"/>
    <xf numFmtId="164" fontId="5" fillId="3" borderId="2" xfId="0" applyNumberFormat="1" applyFont="1" applyFill="1" applyBorder="1" applyProtection="1"/>
    <xf numFmtId="0" fontId="9" fillId="0" borderId="0" xfId="0" applyFont="1" applyProtection="1"/>
    <xf numFmtId="2" fontId="9" fillId="0" borderId="0" xfId="0" applyNumberFormat="1" applyFont="1" applyProtection="1"/>
    <xf numFmtId="165" fontId="5" fillId="3" borderId="2" xfId="0" applyNumberFormat="1" applyFont="1" applyFill="1" applyBorder="1" applyProtection="1"/>
    <xf numFmtId="0" fontId="9" fillId="0" borderId="0" xfId="0" applyFont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4</xdr:row>
      <xdr:rowOff>15240</xdr:rowOff>
    </xdr:from>
    <xdr:to>
      <xdr:col>6</xdr:col>
      <xdr:colOff>502920</xdr:colOff>
      <xdr:row>6</xdr:row>
      <xdr:rowOff>182880</xdr:rowOff>
    </xdr:to>
    <xdr:sp macro="" textlink="">
      <xdr:nvSpPr>
        <xdr:cNvPr id="2" name="Down Arrow 1"/>
        <xdr:cNvSpPr/>
      </xdr:nvSpPr>
      <xdr:spPr>
        <a:xfrm>
          <a:off x="4480560" y="876300"/>
          <a:ext cx="259080" cy="6248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335280</xdr:colOff>
      <xdr:row>3</xdr:row>
      <xdr:rowOff>190500</xdr:rowOff>
    </xdr:from>
    <xdr:to>
      <xdr:col>9</xdr:col>
      <xdr:colOff>594360</xdr:colOff>
      <xdr:row>6</xdr:row>
      <xdr:rowOff>160020</xdr:rowOff>
    </xdr:to>
    <xdr:sp macro="" textlink="">
      <xdr:nvSpPr>
        <xdr:cNvPr id="3" name="Down Arrow 2"/>
        <xdr:cNvSpPr/>
      </xdr:nvSpPr>
      <xdr:spPr>
        <a:xfrm>
          <a:off x="6995160" y="853440"/>
          <a:ext cx="259080" cy="6248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B6" sqref="B6"/>
    </sheetView>
  </sheetViews>
  <sheetFormatPr defaultRowHeight="15.6"/>
  <cols>
    <col min="1" max="1" width="8.88671875" style="1"/>
    <col min="2" max="2" width="11.5546875" style="1" customWidth="1"/>
    <col min="3" max="3" width="13.109375" style="6" customWidth="1"/>
    <col min="4" max="4" width="10.6640625" style="6" customWidth="1"/>
    <col min="5" max="5" width="8.88671875" style="6"/>
    <col min="6" max="6" width="10.33203125" style="6" customWidth="1"/>
    <col min="7" max="7" width="17.5546875" style="6" customWidth="1"/>
    <col min="8" max="9" width="8.88671875" style="6"/>
    <col min="10" max="10" width="15.21875" style="6" customWidth="1"/>
    <col min="11" max="11" width="8.88671875" style="6"/>
    <col min="12" max="12" width="8.88671875" style="8"/>
  </cols>
  <sheetData>
    <row r="1" spans="1:11" ht="18.600000000000001">
      <c r="A1" s="24" t="s">
        <v>16</v>
      </c>
      <c r="B1" s="25"/>
      <c r="F1" s="7" t="s">
        <v>8</v>
      </c>
      <c r="G1" s="7" t="s">
        <v>17</v>
      </c>
      <c r="H1" s="7"/>
      <c r="I1" s="7" t="s">
        <v>15</v>
      </c>
      <c r="J1" s="7" t="s">
        <v>18</v>
      </c>
    </row>
    <row r="2" spans="1:11" ht="18">
      <c r="A2" s="26" t="s">
        <v>19</v>
      </c>
      <c r="B2" s="26">
        <v>532</v>
      </c>
      <c r="C2" s="9" t="s">
        <v>9</v>
      </c>
      <c r="F2" s="10" t="s">
        <v>10</v>
      </c>
      <c r="G2" s="11">
        <f>0.5*($B$5/$B$6+$B$6/$B$5)</f>
        <v>1.1188554658840792</v>
      </c>
      <c r="H2" s="10"/>
      <c r="I2" s="10" t="s">
        <v>10</v>
      </c>
      <c r="J2" s="11">
        <f>0.5*($B$5/$B$6+$B$6/$B$5)</f>
        <v>1.1188554658840792</v>
      </c>
    </row>
    <row r="3" spans="1:11">
      <c r="A3" s="26" t="s">
        <v>5</v>
      </c>
      <c r="B3" s="26">
        <v>1.52</v>
      </c>
      <c r="F3" s="12" t="s">
        <v>20</v>
      </c>
      <c r="G3" s="13">
        <f>4*$B$2/PI()*POWER(POWER($G$2,2)-1,0.5)*SIN(PI()*0.5*$B$7)/($G$2+1-POWER(1-$B$7,2)*($G$2-1)*COS(PI()*$B$7))</f>
        <v>31.326485171803309</v>
      </c>
      <c r="H3" s="12" t="s">
        <v>9</v>
      </c>
      <c r="I3" s="12" t="s">
        <v>20</v>
      </c>
      <c r="J3" s="13">
        <f>2*$B$2/PI()*POWER(POWER($G$2,2)-1,0.5)*SIN(PI()*0.5*$B$7)/($G$2+1-POWER(1-2*$B$7,2)*($G$2-1)*COS(PI()*$B$7))</f>
        <v>15.497479707537469</v>
      </c>
      <c r="K3" s="12" t="s">
        <v>9</v>
      </c>
    </row>
    <row r="4" spans="1:11">
      <c r="A4" s="26" t="s">
        <v>6</v>
      </c>
      <c r="B4" s="26">
        <v>1</v>
      </c>
    </row>
    <row r="5" spans="1:11" ht="18">
      <c r="A5" s="26" t="s">
        <v>21</v>
      </c>
      <c r="B5" s="26">
        <v>2.35</v>
      </c>
      <c r="C5" s="14" t="s">
        <v>2</v>
      </c>
      <c r="D5" s="15">
        <f>PI()*$B$7*($B$5-$B$6)/2</f>
        <v>0.16964600329384885</v>
      </c>
    </row>
    <row r="6" spans="1:11" ht="18">
      <c r="A6" s="26" t="s">
        <v>22</v>
      </c>
      <c r="B6" s="26">
        <v>1.45</v>
      </c>
      <c r="C6" s="14" t="s">
        <v>23</v>
      </c>
      <c r="D6" s="15">
        <f>-1/($B$5*$B$6)</f>
        <v>-0.29347028613352899</v>
      </c>
    </row>
    <row r="7" spans="1:11">
      <c r="A7" s="26" t="s">
        <v>0</v>
      </c>
      <c r="B7" s="26">
        <v>0.12</v>
      </c>
      <c r="C7" s="14" t="s">
        <v>3</v>
      </c>
      <c r="D7" s="15">
        <f>0.5*(POWER(1+POWER(-$D$6,0.5)*ABS($D$5),-$B$8)+POWER(1-POWER(-$D$6,0.5)*ABS($D$5),-$B$8))</f>
        <v>239.04739929783113</v>
      </c>
    </row>
    <row r="8" spans="1:11">
      <c r="A8" s="26" t="s">
        <v>1</v>
      </c>
      <c r="B8" s="26">
        <v>64</v>
      </c>
      <c r="C8" s="14" t="s">
        <v>4</v>
      </c>
      <c r="D8" s="15">
        <f>0.5*(POWER(1-POWER(-$D$6,0.5)*ABS($D$5),-$B$8)-POWER(1+POWER(-$D$6,0.5)*ABS($D$5),-$B$8))/(POWER(-$D$6,0.5)*ABS($D$5))</f>
        <v>2601.0684626654588</v>
      </c>
    </row>
    <row r="9" spans="1:11" ht="18.600000000000001">
      <c r="C9" s="12" t="s">
        <v>24</v>
      </c>
      <c r="D9" s="16">
        <f>(POWER($D$7,2)*POWER($B$4-$B$3,2)+POWER($D$5,2)*POWER($B$4*$B$3*$D$6-1,2)*POWER($D$8,2))/(POWER($D$7,2)*POWER($B$4+$B$3,2)+POWER($D$5,2)*POWER($B$4*$B$3*$D$6+1,2)*POWER($D$8,2))*100</f>
        <v>99.997524306869536</v>
      </c>
      <c r="E9" s="12" t="s">
        <v>7</v>
      </c>
    </row>
    <row r="10" spans="1:11" ht="18">
      <c r="A10" s="2" t="s">
        <v>25</v>
      </c>
      <c r="B10" s="2"/>
      <c r="F10" s="27" t="s">
        <v>26</v>
      </c>
      <c r="G10" s="28"/>
      <c r="I10" s="27" t="s">
        <v>27</v>
      </c>
      <c r="J10" s="27"/>
    </row>
    <row r="11" spans="1:11" ht="18.600000000000001">
      <c r="A11" s="3" t="s">
        <v>12</v>
      </c>
      <c r="B11" s="4" t="s">
        <v>13</v>
      </c>
      <c r="C11" s="17" t="s">
        <v>14</v>
      </c>
      <c r="D11" s="18" t="s">
        <v>24</v>
      </c>
      <c r="F11" s="19" t="s">
        <v>11</v>
      </c>
      <c r="G11" s="19" t="s">
        <v>20</v>
      </c>
      <c r="H11" s="20"/>
      <c r="I11" s="19" t="s">
        <v>11</v>
      </c>
      <c r="J11" s="19" t="s">
        <v>20</v>
      </c>
    </row>
    <row r="12" spans="1:11">
      <c r="A12" s="3">
        <v>30</v>
      </c>
      <c r="B12" s="5">
        <f>0.5*(POWER(1+POWER(-$D$6,0.5)*ABS($D$5),-$A12)+POWER(1-POWER(-$D$6,0.5)*ABS($D$5),-$A12))</f>
        <v>9.0512826561495618</v>
      </c>
      <c r="C12" s="21">
        <f>0.5*(POWER(1-POWER(-$D$6,0.5)*ABS($D$5),-$A12)-POWER(1+POWER(-$D$6,0.5)*ABS($D$5),-$A12))/(POWER(-$D$6,0.5)*ABS($D$5))</f>
        <v>97.709923564083397</v>
      </c>
      <c r="D12" s="22">
        <f>(POWER($B12,2)*POWER($B$4-$B$3,2)+POWER($D$5,2)*POWER($B$4*$B$3*$D$6-1,2)*POWER($C12,2))/(POWER($B12,2)*POWER($B$4+$B$3,2)+POWER($D$5,2)*POWER($B$4*$B$3*$D$6+1,2)*POWER($C12,2))*100</f>
        <v>98.702919642320964</v>
      </c>
      <c r="F12" s="20">
        <v>0</v>
      </c>
      <c r="G12" s="23">
        <f>4*$B$2/PI()*POWER(POWER($G$2,2)-1,0.5)*SIN(PI()*0.5*$F12)/($G$2+1-POWER(1-$F12,2)*($G$2-1)*COS(PI()*$F12))</f>
        <v>0</v>
      </c>
      <c r="H12" s="20"/>
      <c r="I12" s="20">
        <v>0</v>
      </c>
      <c r="J12" s="23">
        <f>2*$B$2/PI()*POWER(POWER($J$2,2)-1,0.5)*SIN(PI()*0.5*$F12)/($J$2+1-POWER(1-2*$F12,2)*($G$2-1)*COS(PI()*$F12))</f>
        <v>0</v>
      </c>
    </row>
    <row r="13" spans="1:11">
      <c r="A13" s="3">
        <f>$A12+2</f>
        <v>32</v>
      </c>
      <c r="B13" s="5">
        <f t="shared" ref="B13:B72" si="0">0.5*(POWER(1+POWER(-$D$6,0.5)*ABS($D$5),-$A13)+POWER(1-POWER(-$D$6,0.5)*ABS($D$5),-$A13))</f>
        <v>10.962646242075586</v>
      </c>
      <c r="C13" s="21">
        <f>0.5*(POWER(1-POWER(-$D$6,0.5)*ABS($D$5),-$A13)-POWER(1+POWER(-$D$6,0.5)*ABS($D$5),-$A13))/(POWER(-$D$6,0.5)*ABS($D$5))</f>
        <v>118.6332389657131</v>
      </c>
      <c r="D13" s="22">
        <f>(POWER($B13,2)*POWER($B$4-$B$3,2)+POWER($D$5,2)*POWER($B$4*$B$3*$D$6-1,2)*POWER($C13,2))/(POWER($B13,2)*POWER($B$4+$B$3,2)+POWER($D$5,2)*POWER($B$4*$B$3*$D$6+1,2)*POWER($C13,2))*100</f>
        <v>99.101275336594668</v>
      </c>
      <c r="F13" s="20">
        <f>F12+0.01</f>
        <v>0.01</v>
      </c>
      <c r="G13" s="23">
        <f>4*$B$2/PI()*POWER(POWER($G$2,2)-1,0.5)*SIN(PI()*0.5*$F13)/($G$2+1-POWER(1-$F13,2)*($G$2-1)*COS(PI()*$F13))</f>
        <v>2.6664181271467919</v>
      </c>
      <c r="H13" s="20"/>
      <c r="I13" s="20">
        <f>I12+0.01</f>
        <v>0.01</v>
      </c>
      <c r="J13" s="23">
        <f t="shared" ref="J13:J62" si="1">2*$B$2/PI()*POWER(POWER($J$2,2)-1,0.5)*SIN(PI()*0.5*$F13)/($J$2+1-POWER(1-2*$F13,2)*($G$2-1)*COS(PI()*$F13))</f>
        <v>1.3316527172196335</v>
      </c>
    </row>
    <row r="14" spans="1:11">
      <c r="A14" s="3">
        <f t="shared" ref="A14:A72" si="2">$A13+2</f>
        <v>34</v>
      </c>
      <c r="B14" s="5">
        <f t="shared" si="0"/>
        <v>13.282613545816911</v>
      </c>
      <c r="C14" s="21">
        <f t="shared" ref="C14:C72" si="3">0.5*(POWER(1-POWER(-$D$6,0.5)*ABS($D$5),-$A14)-POWER(1+POWER(-$D$6,0.5)*ABS($D$5),-$A14))/(POWER(-$D$6,0.5)*ABS($D$5))</f>
        <v>143.98238988669769</v>
      </c>
      <c r="D14" s="22">
        <f t="shared" ref="D14:D72" si="4">(POWER($B14,2)*POWER($B$4-$B$3,2)+POWER($D$5,2)*POWER($B$4*$B$3*$D$6-1,2)*POWER($C14,2))/(POWER($B14,2)*POWER($B$4+$B$3,2)+POWER($D$5,2)*POWER($B$4*$B$3*$D$6+1,2)*POWER($C14,2))*100</f>
        <v>99.377625868102598</v>
      </c>
      <c r="F14" s="20">
        <f t="shared" ref="F14:F62" si="5">F13+0.01</f>
        <v>0.02</v>
      </c>
      <c r="G14" s="23">
        <f t="shared" ref="G14:G62" si="6">4*$B$2/PI()*POWER(POWER($G$2,2)-1,0.5)*SIN(PI()*0.5*$F14)/($G$2+1-POWER(1-$F14,2)*($G$2-1)*COS(PI()*$F14))</f>
        <v>5.3255050118758929</v>
      </c>
      <c r="H14" s="20"/>
      <c r="I14" s="20">
        <f t="shared" ref="I14:I62" si="7">I13+0.01</f>
        <v>0.02</v>
      </c>
      <c r="J14" s="23">
        <f t="shared" si="1"/>
        <v>2.656653930357034</v>
      </c>
    </row>
    <row r="15" spans="1:11">
      <c r="A15" s="3">
        <f t="shared" si="2"/>
        <v>36</v>
      </c>
      <c r="B15" s="5">
        <f t="shared" si="0"/>
        <v>16.09772557600343</v>
      </c>
      <c r="C15" s="21">
        <f t="shared" si="3"/>
        <v>174.7023042778755</v>
      </c>
      <c r="D15" s="22">
        <f t="shared" si="4"/>
        <v>99.569162082566336</v>
      </c>
      <c r="F15" s="20">
        <f t="shared" si="5"/>
        <v>0.03</v>
      </c>
      <c r="G15" s="23">
        <f t="shared" si="6"/>
        <v>7.976316062290727</v>
      </c>
      <c r="H15" s="20"/>
      <c r="I15" s="20">
        <f t="shared" si="7"/>
        <v>0.03</v>
      </c>
      <c r="J15" s="23">
        <f t="shared" si="1"/>
        <v>3.9747337791144446</v>
      </c>
    </row>
    <row r="16" spans="1:11">
      <c r="A16" s="3">
        <f t="shared" si="2"/>
        <v>38</v>
      </c>
      <c r="B16" s="5">
        <f t="shared" si="0"/>
        <v>19.51298217041623</v>
      </c>
      <c r="C16" s="21">
        <f t="shared" si="3"/>
        <v>211.93823693642645</v>
      </c>
      <c r="D16" s="22">
        <f t="shared" si="4"/>
        <v>99.701830025808334</v>
      </c>
      <c r="F16" s="20">
        <f t="shared" si="5"/>
        <v>0.04</v>
      </c>
      <c r="G16" s="23">
        <f t="shared" si="6"/>
        <v>10.617950417362797</v>
      </c>
      <c r="H16" s="20"/>
      <c r="I16" s="20">
        <f t="shared" si="7"/>
        <v>0.04</v>
      </c>
      <c r="J16" s="23">
        <f t="shared" si="1"/>
        <v>5.2856587481293591</v>
      </c>
    </row>
    <row r="17" spans="1:10">
      <c r="A17" s="3">
        <f t="shared" si="2"/>
        <v>40</v>
      </c>
      <c r="B17" s="5">
        <f t="shared" si="0"/>
        <v>23.65575818596535</v>
      </c>
      <c r="C17" s="21">
        <f t="shared" si="3"/>
        <v>257.07846695936445</v>
      </c>
      <c r="D17" s="22">
        <f t="shared" si="4"/>
        <v>99.793682458122362</v>
      </c>
      <c r="F17" s="20">
        <f t="shared" si="5"/>
        <v>0.05</v>
      </c>
      <c r="G17" s="23">
        <f t="shared" si="6"/>
        <v>13.249550481970779</v>
      </c>
      <c r="H17" s="20"/>
      <c r="I17" s="20">
        <f t="shared" si="7"/>
        <v>0.05</v>
      </c>
      <c r="J17" s="23">
        <f t="shared" si="1"/>
        <v>6.5892291963764782</v>
      </c>
    </row>
    <row r="18" spans="1:10">
      <c r="A18" s="3">
        <f t="shared" si="2"/>
        <v>42</v>
      </c>
      <c r="B18" s="5">
        <f t="shared" si="0"/>
        <v>28.680553915992061</v>
      </c>
      <c r="C18" s="21">
        <f t="shared" si="3"/>
        <v>311.80605885694598</v>
      </c>
      <c r="D18" s="22">
        <f t="shared" si="4"/>
        <v>99.857257062927602</v>
      </c>
      <c r="F18" s="20">
        <f t="shared" si="5"/>
        <v>6.0000000000000005E-2</v>
      </c>
      <c r="G18" s="23">
        <f t="shared" si="6"/>
        <v>15.870301301802563</v>
      </c>
      <c r="H18" s="20"/>
      <c r="I18" s="20">
        <f t="shared" si="7"/>
        <v>6.0000000000000005E-2</v>
      </c>
      <c r="J18" s="23">
        <f t="shared" si="1"/>
        <v>7.8852768535907094</v>
      </c>
    </row>
    <row r="19" spans="1:10">
      <c r="A19" s="3">
        <f t="shared" si="2"/>
        <v>44</v>
      </c>
      <c r="B19" s="5">
        <f t="shared" si="0"/>
        <v>34.774756896488924</v>
      </c>
      <c r="C19" s="21">
        <f t="shared" si="3"/>
        <v>378.1616172519328</v>
      </c>
      <c r="D19" s="22">
        <f t="shared" si="4"/>
        <v>99.901250271968976</v>
      </c>
      <c r="F19" s="20">
        <f t="shared" si="5"/>
        <v>7.0000000000000007E-2</v>
      </c>
      <c r="G19" s="23">
        <f t="shared" si="6"/>
        <v>18.479429789812517</v>
      </c>
      <c r="H19" s="20"/>
      <c r="I19" s="20">
        <f t="shared" si="7"/>
        <v>7.0000000000000007E-2</v>
      </c>
      <c r="J19" s="23">
        <f t="shared" si="1"/>
        <v>9.1736622999781492</v>
      </c>
    </row>
    <row r="20" spans="1:10">
      <c r="A20" s="3">
        <f t="shared" si="2"/>
        <v>46</v>
      </c>
      <c r="B20" s="5">
        <f t="shared" si="0"/>
        <v>42.165629973774003</v>
      </c>
      <c r="C20" s="21">
        <f t="shared" si="3"/>
        <v>458.61937507284574</v>
      </c>
      <c r="D20" s="22">
        <f t="shared" si="4"/>
        <v>99.931688871231515</v>
      </c>
      <c r="F20" s="20">
        <f t="shared" si="5"/>
        <v>0.08</v>
      </c>
      <c r="G20" s="23">
        <f t="shared" si="6"/>
        <v>21.076203816046693</v>
      </c>
      <c r="H20" s="20"/>
      <c r="I20" s="20">
        <f t="shared" si="7"/>
        <v>0.08</v>
      </c>
      <c r="J20" s="23">
        <f t="shared" si="1"/>
        <v>10.454272443827056</v>
      </c>
    </row>
    <row r="21" spans="1:10">
      <c r="A21" s="3">
        <f t="shared" si="2"/>
        <v>48</v>
      </c>
      <c r="B21" s="5">
        <f t="shared" si="0"/>
        <v>51.128786230137806</v>
      </c>
      <c r="C21" s="21">
        <f t="shared" si="3"/>
        <v>556.17945237988658</v>
      </c>
      <c r="D21" s="22">
        <f t="shared" si="4"/>
        <v>99.952747017982588</v>
      </c>
      <c r="F21" s="20">
        <f t="shared" si="5"/>
        <v>0.09</v>
      </c>
      <c r="G21" s="23">
        <f t="shared" si="6"/>
        <v>23.659931172670504</v>
      </c>
      <c r="H21" s="20"/>
      <c r="I21" s="20">
        <f t="shared" si="7"/>
        <v>0.09</v>
      </c>
      <c r="J21" s="23">
        <f t="shared" si="1"/>
        <v>11.727018010038956</v>
      </c>
    </row>
    <row r="22" spans="1:10">
      <c r="A22" s="3">
        <f t="shared" si="2"/>
        <v>50</v>
      </c>
      <c r="B22" s="5">
        <f t="shared" si="0"/>
        <v>61.998466805945398</v>
      </c>
      <c r="C22" s="21">
        <f t="shared" si="3"/>
        <v>674.47972598356307</v>
      </c>
      <c r="D22" s="22">
        <f t="shared" si="4"/>
        <v>99.967314534646491</v>
      </c>
      <c r="F22" s="20">
        <f t="shared" si="5"/>
        <v>9.9999999999999992E-2</v>
      </c>
      <c r="G22" s="23">
        <f t="shared" si="6"/>
        <v>26.22995842596638</v>
      </c>
      <c r="H22" s="20"/>
      <c r="I22" s="20">
        <f t="shared" si="7"/>
        <v>9.9999999999999992E-2</v>
      </c>
      <c r="J22" s="23">
        <f t="shared" si="1"/>
        <v>12.991831051086752</v>
      </c>
    </row>
    <row r="23" spans="1:10">
      <c r="A23" s="3">
        <f t="shared" si="2"/>
        <v>52</v>
      </c>
      <c r="B23" s="5">
        <f t="shared" si="0"/>
        <v>75.18000488395495</v>
      </c>
      <c r="C23" s="21">
        <f t="shared" si="3"/>
        <v>817.93148131539783</v>
      </c>
      <c r="D23" s="22">
        <f t="shared" si="4"/>
        <v>99.977391507186326</v>
      </c>
      <c r="F23" s="20">
        <f t="shared" si="5"/>
        <v>0.10999999999999999</v>
      </c>
      <c r="G23" s="23">
        <f t="shared" si="6"/>
        <v>28.785669666921045</v>
      </c>
      <c r="H23" s="20"/>
      <c r="I23" s="20">
        <f t="shared" si="7"/>
        <v>0.10999999999999999</v>
      </c>
      <c r="J23" s="23">
        <f t="shared" si="1"/>
        <v>14.248662490485158</v>
      </c>
    </row>
    <row r="24" spans="1:10">
      <c r="A24" s="3">
        <f t="shared" si="2"/>
        <v>54</v>
      </c>
      <c r="B24" s="5">
        <f t="shared" si="0"/>
        <v>91.164940621025394</v>
      </c>
      <c r="C24" s="21">
        <f t="shared" si="3"/>
        <v>991.88390485795162</v>
      </c>
      <c r="D24" s="22">
        <f t="shared" si="4"/>
        <v>99.984361947679062</v>
      </c>
      <c r="F24" s="20">
        <f t="shared" si="5"/>
        <v>0.11999999999999998</v>
      </c>
      <c r="G24" s="23">
        <f t="shared" si="6"/>
        <v>31.326485171803306</v>
      </c>
      <c r="H24" s="20"/>
      <c r="I24" s="20">
        <f t="shared" si="7"/>
        <v>0.11999999999999998</v>
      </c>
      <c r="J24" s="23">
        <f t="shared" si="1"/>
        <v>15.497479707537467</v>
      </c>
    </row>
    <row r="25" spans="1:10">
      <c r="A25" s="3">
        <f t="shared" si="2"/>
        <v>56</v>
      </c>
      <c r="B25" s="5">
        <f t="shared" si="0"/>
        <v>110.54935066370112</v>
      </c>
      <c r="C25" s="21">
        <f t="shared" si="3"/>
        <v>1202.8235509084791</v>
      </c>
      <c r="D25" s="22">
        <f t="shared" si="4"/>
        <v>99.989183428141544</v>
      </c>
      <c r="F25" s="20">
        <f t="shared" si="5"/>
        <v>0.12999999999999998</v>
      </c>
      <c r="G25" s="23">
        <f t="shared" si="6"/>
        <v>33.851859983852293</v>
      </c>
      <c r="H25" s="20"/>
      <c r="I25" s="20">
        <f t="shared" si="7"/>
        <v>0.12999999999999998</v>
      </c>
      <c r="J25" s="23">
        <f t="shared" si="1"/>
        <v>16.738264170908643</v>
      </c>
    </row>
    <row r="26" spans="1:10">
      <c r="A26" s="3">
        <f t="shared" si="2"/>
        <v>58</v>
      </c>
      <c r="B26" s="5">
        <f t="shared" si="0"/>
        <v>134.05607575346252</v>
      </c>
      <c r="C26" s="21">
        <f t="shared" si="3"/>
        <v>1458.6162206410024</v>
      </c>
      <c r="D26" s="22">
        <f t="shared" si="4"/>
        <v>99.992518411788112</v>
      </c>
      <c r="F26" s="20">
        <f t="shared" si="5"/>
        <v>0.13999999999999999</v>
      </c>
      <c r="G26" s="23">
        <f t="shared" si="6"/>
        <v>36.361282426862026</v>
      </c>
      <c r="H26" s="20"/>
      <c r="I26" s="20">
        <f t="shared" si="7"/>
        <v>0.13999999999999999</v>
      </c>
      <c r="J26" s="23">
        <f t="shared" si="1"/>
        <v>17.971009127471341</v>
      </c>
    </row>
    <row r="27" spans="1:10">
      <c r="A27" s="3">
        <f t="shared" si="2"/>
        <v>60</v>
      </c>
      <c r="B27" s="5">
        <f t="shared" si="0"/>
        <v>162.56167528455549</v>
      </c>
      <c r="C27" s="21">
        <f t="shared" si="3"/>
        <v>1768.8002729785744</v>
      </c>
      <c r="D27" s="22">
        <f t="shared" si="4"/>
        <v>99.994825170877704</v>
      </c>
      <c r="F27" s="20">
        <f t="shared" si="5"/>
        <v>0.15</v>
      </c>
      <c r="G27" s="23">
        <f t="shared" si="6"/>
        <v>38.854272561068925</v>
      </c>
      <c r="H27" s="20"/>
      <c r="I27" s="20">
        <f t="shared" si="7"/>
        <v>0.15</v>
      </c>
      <c r="J27" s="23">
        <f t="shared" si="1"/>
        <v>19.195717351880599</v>
      </c>
    </row>
    <row r="28" spans="1:10">
      <c r="A28" s="3">
        <f t="shared" si="2"/>
        <v>62</v>
      </c>
      <c r="B28" s="5">
        <f t="shared" si="0"/>
        <v>197.12911394253771</v>
      </c>
      <c r="C28" s="21">
        <f t="shared" si="3"/>
        <v>2144.9423046664965</v>
      </c>
      <c r="D28" s="22">
        <f t="shared" si="4"/>
        <v>99.996420710069586</v>
      </c>
      <c r="F28" s="20">
        <f t="shared" si="5"/>
        <v>0.16</v>
      </c>
      <c r="G28" s="23">
        <f t="shared" si="6"/>
        <v>41.330380591333927</v>
      </c>
      <c r="H28" s="20"/>
      <c r="I28" s="20">
        <f t="shared" si="7"/>
        <v>0.16</v>
      </c>
      <c r="J28" s="23">
        <f t="shared" si="1"/>
        <v>20.412398961454247</v>
      </c>
    </row>
    <row r="29" spans="1:10">
      <c r="A29" s="3">
        <f t="shared" si="2"/>
        <v>64</v>
      </c>
      <c r="B29" s="5">
        <f t="shared" si="0"/>
        <v>239.04739929783113</v>
      </c>
      <c r="C29" s="21">
        <f t="shared" si="3"/>
        <v>2601.0684626654588</v>
      </c>
      <c r="D29" s="22">
        <f t="shared" si="4"/>
        <v>99.997524306869536</v>
      </c>
      <c r="F29" s="20">
        <f t="shared" si="5"/>
        <v>0.17</v>
      </c>
      <c r="G29" s="23">
        <f t="shared" si="6"/>
        <v>43.789185237166073</v>
      </c>
      <c r="H29" s="20"/>
      <c r="I29" s="20">
        <f t="shared" si="7"/>
        <v>0.17</v>
      </c>
      <c r="J29" s="23">
        <f t="shared" si="1"/>
        <v>21.621069300167303</v>
      </c>
    </row>
    <row r="30" spans="1:10">
      <c r="A30" s="3">
        <f t="shared" si="2"/>
        <v>66</v>
      </c>
      <c r="B30" s="5">
        <f t="shared" si="0"/>
        <v>289.87964842613366</v>
      </c>
      <c r="C30" s="21">
        <f t="shared" si="3"/>
        <v>3154.1874722865832</v>
      </c>
      <c r="D30" s="22">
        <f t="shared" si="4"/>
        <v>99.998287635956672</v>
      </c>
      <c r="F30" s="20">
        <f t="shared" si="5"/>
        <v>0.18000000000000002</v>
      </c>
      <c r="G30" s="23">
        <f t="shared" si="6"/>
        <v>46.23029207366897</v>
      </c>
      <c r="H30" s="20"/>
      <c r="I30" s="20">
        <f t="shared" si="7"/>
        <v>0.18000000000000002</v>
      </c>
      <c r="J30" s="23">
        <f t="shared" si="1"/>
        <v>22.821746894907513</v>
      </c>
    </row>
    <row r="31" spans="1:10">
      <c r="A31" s="3">
        <f t="shared" si="2"/>
        <v>68</v>
      </c>
      <c r="B31" s="5">
        <f t="shared" si="0"/>
        <v>351.52137594186132</v>
      </c>
      <c r="C31" s="21">
        <f t="shared" si="3"/>
        <v>3824.9248845362836</v>
      </c>
      <c r="D31" s="22">
        <f t="shared" si="4"/>
        <v>99.998815609426629</v>
      </c>
      <c r="F31" s="20">
        <f t="shared" si="5"/>
        <v>0.19000000000000003</v>
      </c>
      <c r="G31" s="23">
        <f t="shared" si="6"/>
        <v>48.653331852010432</v>
      </c>
      <c r="H31" s="20"/>
      <c r="I31" s="20">
        <f t="shared" si="7"/>
        <v>0.19000000000000003</v>
      </c>
      <c r="J31" s="23">
        <f t="shared" si="1"/>
        <v>24.014451486579684</v>
      </c>
    </row>
    <row r="32" spans="1:10">
      <c r="A32" s="3">
        <f t="shared" si="2"/>
        <v>70</v>
      </c>
      <c r="B32" s="5">
        <f t="shared" si="0"/>
        <v>426.27117698250527</v>
      </c>
      <c r="C32" s="21">
        <f t="shared" si="3"/>
        <v>4638.2921934599271</v>
      </c>
      <c r="D32" s="22">
        <f t="shared" si="4"/>
        <v>99.999180793336834</v>
      </c>
      <c r="F32" s="20">
        <f t="shared" si="5"/>
        <v>0.20000000000000004</v>
      </c>
      <c r="G32" s="23">
        <f t="shared" si="6"/>
        <v>51.057958807525999</v>
      </c>
      <c r="H32" s="20"/>
      <c r="I32" s="20">
        <f t="shared" si="7"/>
        <v>0.20000000000000004</v>
      </c>
      <c r="J32" s="23">
        <f t="shared" si="1"/>
        <v>25.199202138185264</v>
      </c>
    </row>
    <row r="33" spans="1:10">
      <c r="A33" s="3">
        <f t="shared" si="2"/>
        <v>72</v>
      </c>
      <c r="B33" s="5">
        <f t="shared" si="0"/>
        <v>516.91644088385715</v>
      </c>
      <c r="C33" s="21">
        <f t="shared" si="3"/>
        <v>5624.6195035213796</v>
      </c>
      <c r="D33" s="22">
        <f t="shared" si="4"/>
        <v>99.999433380134548</v>
      </c>
      <c r="F33" s="20">
        <f t="shared" si="5"/>
        <v>0.21000000000000005</v>
      </c>
      <c r="G33" s="23">
        <f t="shared" si="6"/>
        <v>53.443848963074018</v>
      </c>
      <c r="H33" s="20"/>
      <c r="I33" s="20">
        <f t="shared" si="7"/>
        <v>0.21000000000000005</v>
      </c>
      <c r="J33" s="23">
        <f t="shared" si="1"/>
        <v>26.376015421633223</v>
      </c>
    </row>
    <row r="34" spans="1:10">
      <c r="A34" s="3">
        <f t="shared" si="2"/>
        <v>74</v>
      </c>
      <c r="B34" s="5">
        <f t="shared" si="0"/>
        <v>626.8372917737961</v>
      </c>
      <c r="C34" s="21">
        <f t="shared" si="3"/>
        <v>6820.6865257694035</v>
      </c>
      <c r="D34" s="22">
        <f t="shared" si="4"/>
        <v>99.999608086729225</v>
      </c>
      <c r="F34" s="20">
        <f t="shared" si="5"/>
        <v>0.22000000000000006</v>
      </c>
      <c r="G34" s="23">
        <f t="shared" si="6"/>
        <v>55.810698434768454</v>
      </c>
      <c r="H34" s="20"/>
      <c r="I34" s="20">
        <f t="shared" si="7"/>
        <v>0.22000000000000006</v>
      </c>
      <c r="J34" s="23">
        <f t="shared" si="1"/>
        <v>27.544903684752974</v>
      </c>
    </row>
    <row r="35" spans="1:10">
      <c r="A35" s="3">
        <f t="shared" si="2"/>
        <v>76</v>
      </c>
      <c r="B35" s="5">
        <f t="shared" si="0"/>
        <v>760.13263198607763</v>
      </c>
      <c r="C35" s="21">
        <f t="shared" si="3"/>
        <v>8271.0940771398764</v>
      </c>
      <c r="D35" s="22">
        <f t="shared" si="4"/>
        <v>99.999728925889968</v>
      </c>
      <c r="F35" s="20">
        <f t="shared" si="5"/>
        <v>0.23000000000000007</v>
      </c>
      <c r="G35" s="23">
        <f t="shared" si="6"/>
        <v>58.158221746729652</v>
      </c>
      <c r="H35" s="20"/>
      <c r="I35" s="20">
        <f t="shared" si="7"/>
        <v>0.23000000000000007</v>
      </c>
      <c r="J35" s="23">
        <f t="shared" si="1"/>
        <v>28.705873399772528</v>
      </c>
    </row>
    <row r="36" spans="1:10">
      <c r="A36" s="3">
        <f t="shared" si="2"/>
        <v>78</v>
      </c>
      <c r="B36" s="5">
        <f t="shared" si="0"/>
        <v>921.7729884000513</v>
      </c>
      <c r="C36" s="21">
        <f t="shared" si="3"/>
        <v>10029.92722550395</v>
      </c>
      <c r="D36" s="22">
        <f t="shared" si="4"/>
        <v>99.999812506575708</v>
      </c>
      <c r="F36" s="20">
        <f t="shared" si="5"/>
        <v>0.24000000000000007</v>
      </c>
      <c r="G36" s="23">
        <f t="shared" si="6"/>
        <v>60.486150161018067</v>
      </c>
      <c r="H36" s="20"/>
      <c r="I36" s="20">
        <f t="shared" si="7"/>
        <v>0.24000000000000007</v>
      </c>
      <c r="J36" s="23">
        <f t="shared" si="1"/>
        <v>29.858923594388934</v>
      </c>
    </row>
    <row r="37" spans="1:10">
      <c r="A37" s="3">
        <f t="shared" si="2"/>
        <v>80</v>
      </c>
      <c r="B37" s="5">
        <f t="shared" si="0"/>
        <v>1117.7858612816917</v>
      </c>
      <c r="C37" s="21">
        <f t="shared" si="3"/>
        <v>12162.772098418818</v>
      </c>
      <c r="D37" s="22">
        <f t="shared" si="4"/>
        <v>99.999870316718201</v>
      </c>
      <c r="F37" s="20">
        <f t="shared" si="5"/>
        <v>0.25000000000000006</v>
      </c>
      <c r="G37" s="23">
        <f t="shared" si="6"/>
        <v>62.794230028451629</v>
      </c>
      <c r="H37" s="20"/>
      <c r="I37" s="20">
        <f t="shared" si="7"/>
        <v>0.25000000000000006</v>
      </c>
      <c r="J37" s="23">
        <f t="shared" si="1"/>
        <v>31.004044366484049</v>
      </c>
    </row>
    <row r="38" spans="1:10">
      <c r="A38" s="3">
        <f t="shared" si="2"/>
        <v>82</v>
      </c>
      <c r="B38" s="5">
        <f t="shared" si="0"/>
        <v>1355.4804872055342</v>
      </c>
      <c r="C38" s="21">
        <f t="shared" si="3"/>
        <v>14749.161561507432</v>
      </c>
      <c r="D38" s="22">
        <f t="shared" si="4"/>
        <v>99.999910302175465</v>
      </c>
      <c r="F38" s="20">
        <f t="shared" si="5"/>
        <v>0.26000000000000006</v>
      </c>
      <c r="G38" s="23">
        <f t="shared" si="6"/>
        <v>65.082221165560838</v>
      </c>
      <c r="H38" s="20"/>
      <c r="I38" s="20">
        <f t="shared" si="7"/>
        <v>0.26000000000000006</v>
      </c>
      <c r="J38" s="23">
        <f t="shared" si="1"/>
        <v>32.141215483521918</v>
      </c>
    </row>
    <row r="39" spans="1:10">
      <c r="A39" s="3">
        <f t="shared" si="2"/>
        <v>84</v>
      </c>
      <c r="B39" s="5">
        <f t="shared" si="0"/>
        <v>1643.7203973711767</v>
      </c>
      <c r="C39" s="21">
        <f t="shared" si="3"/>
        <v>17885.540964759268</v>
      </c>
      <c r="D39" s="22">
        <f t="shared" si="4"/>
        <v>99.999937958854986</v>
      </c>
      <c r="F39" s="20">
        <f t="shared" si="5"/>
        <v>0.27000000000000007</v>
      </c>
      <c r="G39" s="23">
        <f t="shared" si="6"/>
        <v>67.349895262504646</v>
      </c>
      <c r="H39" s="20"/>
      <c r="I39" s="20">
        <f t="shared" si="7"/>
        <v>0.27000000000000007</v>
      </c>
      <c r="J39" s="23">
        <f t="shared" si="1"/>
        <v>33.270405067694078</v>
      </c>
    </row>
    <row r="40" spans="1:10">
      <c r="A40" s="3">
        <f t="shared" si="2"/>
        <v>86</v>
      </c>
      <c r="B40" s="5">
        <f t="shared" si="0"/>
        <v>1993.2539348976982</v>
      </c>
      <c r="C40" s="21">
        <f t="shared" si="3"/>
        <v>21688.864548155427</v>
      </c>
      <c r="D40" s="22">
        <f t="shared" si="4"/>
        <v>99.999957088106044</v>
      </c>
      <c r="F40" s="20">
        <f t="shared" si="5"/>
        <v>0.28000000000000008</v>
      </c>
      <c r="G40" s="23">
        <f t="shared" si="6"/>
        <v>69.597034326359903</v>
      </c>
      <c r="H40" s="20"/>
      <c r="I40" s="20">
        <f t="shared" si="7"/>
        <v>0.28000000000000008</v>
      </c>
      <c r="J40" s="23">
        <f t="shared" si="1"/>
        <v>34.391568367950605</v>
      </c>
    </row>
    <row r="41" spans="1:10">
      <c r="A41" s="3">
        <f t="shared" si="2"/>
        <v>88</v>
      </c>
      <c r="B41" s="5">
        <f t="shared" si="0"/>
        <v>2417.1150559447074</v>
      </c>
      <c r="C41" s="21">
        <f t="shared" si="3"/>
        <v>26300.956615038114</v>
      </c>
      <c r="D41" s="22">
        <f t="shared" si="4"/>
        <v>99.999970319203626</v>
      </c>
      <c r="F41" s="20">
        <f t="shared" si="5"/>
        <v>0.29000000000000009</v>
      </c>
      <c r="G41" s="23">
        <f t="shared" si="6"/>
        <v>71.823429163806992</v>
      </c>
      <c r="H41" s="20"/>
      <c r="I41" s="20">
        <f t="shared" si="7"/>
        <v>0.29000000000000009</v>
      </c>
      <c r="J41" s="23">
        <f t="shared" si="1"/>
        <v>35.504646620158425</v>
      </c>
    </row>
    <row r="42" spans="1:10">
      <c r="A42" s="3">
        <f t="shared" si="2"/>
        <v>90</v>
      </c>
      <c r="B42" s="5">
        <f t="shared" si="0"/>
        <v>2931.1093603624554</v>
      </c>
      <c r="C42" s="21">
        <f t="shared" si="3"/>
        <v>31893.800099506829</v>
      </c>
      <c r="D42" s="22">
        <f t="shared" si="4"/>
        <v>99.999979470734573</v>
      </c>
      <c r="F42" s="20">
        <f t="shared" si="5"/>
        <v>0.3000000000000001</v>
      </c>
      <c r="G42" s="23">
        <f t="shared" si="6"/>
        <v>74.028877906864807</v>
      </c>
      <c r="H42" s="20"/>
      <c r="I42" s="20">
        <f t="shared" si="7"/>
        <v>0.3000000000000001</v>
      </c>
      <c r="J42" s="23">
        <f t="shared" si="1"/>
        <v>36.609565996757652</v>
      </c>
    </row>
    <row r="43" spans="1:10">
      <c r="A43" s="3">
        <f t="shared" si="2"/>
        <v>92</v>
      </c>
      <c r="B43" s="5">
        <f t="shared" si="0"/>
        <v>3554.4034757459895</v>
      </c>
      <c r="C43" s="21">
        <f t="shared" si="3"/>
        <v>38675.949736250157</v>
      </c>
      <c r="D43" s="22">
        <f t="shared" si="4"/>
        <v>99.999985800558449</v>
      </c>
      <c r="F43" s="20">
        <f t="shared" si="5"/>
        <v>0.31000000000000011</v>
      </c>
      <c r="G43" s="23">
        <f t="shared" si="6"/>
        <v>76.213184584982088</v>
      </c>
      <c r="H43" s="20"/>
      <c r="I43" s="20">
        <f t="shared" si="7"/>
        <v>0.31000000000000011</v>
      </c>
      <c r="J43" s="23">
        <f t="shared" si="1"/>
        <v>37.706236647433073</v>
      </c>
    </row>
    <row r="44" spans="1:10">
      <c r="A44" s="3">
        <f t="shared" si="2"/>
        <v>94</v>
      </c>
      <c r="B44" s="5">
        <f t="shared" si="0"/>
        <v>4310.2397727724574</v>
      </c>
      <c r="C44" s="21">
        <f t="shared" si="3"/>
        <v>46900.30897716547</v>
      </c>
      <c r="D44" s="22">
        <f t="shared" si="4"/>
        <v>99.999990178696919</v>
      </c>
      <c r="F44" s="20">
        <f t="shared" si="5"/>
        <v>0.32000000000000012</v>
      </c>
      <c r="G44" s="23">
        <f t="shared" si="6"/>
        <v>78.376157746466333</v>
      </c>
      <c r="H44" s="20"/>
      <c r="I44" s="20">
        <f t="shared" si="7"/>
        <v>0.32000000000000012</v>
      </c>
      <c r="J44" s="23">
        <f t="shared" si="1"/>
        <v>38.794551832475044</v>
      </c>
    </row>
    <row r="45" spans="1:10">
      <c r="A45" s="3">
        <f t="shared" si="2"/>
        <v>96</v>
      </c>
      <c r="B45" s="5">
        <f t="shared" si="0"/>
        <v>5226.8030632504442</v>
      </c>
      <c r="C45" s="21">
        <f t="shared" si="3"/>
        <v>56873.560652652654</v>
      </c>
      <c r="D45" s="22">
        <f t="shared" si="4"/>
        <v>99.999993206916386</v>
      </c>
      <c r="F45" s="20">
        <f t="shared" si="5"/>
        <v>0.33000000000000013</v>
      </c>
      <c r="G45" s="23">
        <f t="shared" si="6"/>
        <v>80.517609131928808</v>
      </c>
      <c r="H45" s="20"/>
      <c r="I45" s="20">
        <f t="shared" si="7"/>
        <v>0.33000000000000013</v>
      </c>
      <c r="J45" s="23">
        <f t="shared" si="1"/>
        <v>39.874387150662663</v>
      </c>
    </row>
    <row r="46" spans="1:10">
      <c r="A46" s="3">
        <f t="shared" si="2"/>
        <v>98</v>
      </c>
      <c r="B46" s="5">
        <f t="shared" si="0"/>
        <v>6338.2715996804163</v>
      </c>
      <c r="C46" s="21">
        <f t="shared" si="3"/>
        <v>68967.603042898816</v>
      </c>
      <c r="D46" s="22">
        <f t="shared" si="4"/>
        <v>99.999995301439668</v>
      </c>
      <c r="F46" s="20">
        <f t="shared" si="5"/>
        <v>0.34000000000000014</v>
      </c>
      <c r="G46" s="23">
        <f t="shared" si="6"/>
        <v>82.637352402142682</v>
      </c>
      <c r="H46" s="20"/>
      <c r="I46" s="20">
        <f t="shared" si="7"/>
        <v>0.34000000000000014</v>
      </c>
      <c r="J46" s="23">
        <f t="shared" si="1"/>
        <v>40.945599863657236</v>
      </c>
    </row>
    <row r="47" spans="1:10">
      <c r="A47" s="3">
        <f t="shared" si="2"/>
        <v>100</v>
      </c>
      <c r="B47" s="5">
        <f t="shared" si="0"/>
        <v>7686.0915676497088</v>
      </c>
      <c r="C47" s="21">
        <f t="shared" si="3"/>
        <v>83633.417805350196</v>
      </c>
      <c r="D47" s="22">
        <f t="shared" si="4"/>
        <v>99.999996750154963</v>
      </c>
      <c r="F47" s="20">
        <f t="shared" si="5"/>
        <v>0.35000000000000014</v>
      </c>
      <c r="G47" s="23">
        <f t="shared" si="6"/>
        <v>84.735201922449349</v>
      </c>
      <c r="H47" s="20"/>
      <c r="I47" s="20">
        <f t="shared" si="7"/>
        <v>0.35000000000000014</v>
      </c>
      <c r="J47" s="23">
        <f t="shared" si="1"/>
        <v>42.008028319035823</v>
      </c>
    </row>
    <row r="48" spans="1:10">
      <c r="A48" s="3">
        <f t="shared" si="2"/>
        <v>102</v>
      </c>
      <c r="B48" s="5">
        <f t="shared" si="0"/>
        <v>9320.5225963374705</v>
      </c>
      <c r="C48" s="21">
        <f t="shared" si="3"/>
        <v>101417.88688744334</v>
      </c>
      <c r="D48" s="22">
        <f t="shared" si="4"/>
        <v>99.999997752185408</v>
      </c>
      <c r="F48" s="20">
        <f t="shared" si="5"/>
        <v>0.36000000000000015</v>
      </c>
      <c r="G48" s="23">
        <f t="shared" si="6"/>
        <v>86.81097160560789</v>
      </c>
      <c r="H48" s="20"/>
      <c r="I48" s="20">
        <f t="shared" si="7"/>
        <v>0.36000000000000015</v>
      </c>
      <c r="J48" s="23">
        <f t="shared" si="1"/>
        <v>43.061491474218485</v>
      </c>
    </row>
    <row r="49" spans="1:10">
      <c r="A49" s="3">
        <f t="shared" si="2"/>
        <v>104</v>
      </c>
      <c r="B49" s="5">
        <f t="shared" si="0"/>
        <v>11302.511918554197</v>
      </c>
      <c r="C49" s="21">
        <f t="shared" si="3"/>
        <v>122984.18552006423</v>
      </c>
      <c r="D49" s="22">
        <f t="shared" si="4"/>
        <v>99.999998445257958</v>
      </c>
      <c r="F49" s="20">
        <f t="shared" si="5"/>
        <v>0.37000000000000016</v>
      </c>
      <c r="G49" s="23">
        <f t="shared" si="6"/>
        <v>88.864473814760188</v>
      </c>
      <c r="H49" s="20"/>
      <c r="I49" s="20">
        <f t="shared" si="7"/>
        <v>0.37000000000000016</v>
      </c>
      <c r="J49" s="23">
        <f t="shared" si="1"/>
        <v>44.105788523639696</v>
      </c>
    </row>
    <row r="50" spans="1:10">
      <c r="A50" s="3">
        <f t="shared" si="2"/>
        <v>106</v>
      </c>
      <c r="B50" s="5">
        <f t="shared" si="0"/>
        <v>13705.967066940746</v>
      </c>
      <c r="C50" s="21">
        <f t="shared" si="3"/>
        <v>149136.5117377227</v>
      </c>
      <c r="D50" s="22">
        <f t="shared" si="4"/>
        <v>99.999998924634326</v>
      </c>
      <c r="F50" s="20">
        <f t="shared" si="5"/>
        <v>0.38000000000000017</v>
      </c>
      <c r="G50" s="23">
        <f t="shared" si="6"/>
        <v>90.895518327978678</v>
      </c>
      <c r="H50" s="20"/>
      <c r="I50" s="20">
        <f t="shared" si="7"/>
        <v>0.38000000000000017</v>
      </c>
      <c r="J50" s="23">
        <f t="shared" si="1"/>
        <v>45.140698631579561</v>
      </c>
    </row>
    <row r="51" spans="1:10">
      <c r="A51" s="3">
        <f t="shared" si="2"/>
        <v>108</v>
      </c>
      <c r="B51" s="5">
        <f t="shared" si="0"/>
        <v>16620.511854194396</v>
      </c>
      <c r="C51" s="21">
        <f t="shared" si="3"/>
        <v>180850.0745786519</v>
      </c>
      <c r="D51" s="22">
        <f t="shared" si="4"/>
        <v>99.999999256203679</v>
      </c>
      <c r="F51" s="20">
        <f t="shared" si="5"/>
        <v>0.39000000000000018</v>
      </c>
      <c r="G51" s="23">
        <f t="shared" si="6"/>
        <v>92.903911365677033</v>
      </c>
      <c r="H51" s="20"/>
      <c r="I51" s="20">
        <f t="shared" si="7"/>
        <v>0.39000000000000018</v>
      </c>
      <c r="J51" s="23">
        <f t="shared" si="1"/>
        <v>46.165980773095306</v>
      </c>
    </row>
    <row r="52" spans="1:10">
      <c r="A52" s="3">
        <f t="shared" si="2"/>
        <v>110</v>
      </c>
      <c r="B52" s="5">
        <f t="shared" si="0"/>
        <v>20154.828406643686</v>
      </c>
      <c r="C52" s="21">
        <f t="shared" si="3"/>
        <v>219307.45921196527</v>
      </c>
      <c r="D52" s="22">
        <f t="shared" si="4"/>
        <v>99.999999485539661</v>
      </c>
      <c r="F52" s="20">
        <f t="shared" si="5"/>
        <v>0.40000000000000019</v>
      </c>
      <c r="G52" s="23">
        <f t="shared" si="6"/>
        <v>94.889454681989662</v>
      </c>
      <c r="H52" s="20"/>
      <c r="I52" s="20">
        <f t="shared" si="7"/>
        <v>0.40000000000000019</v>
      </c>
      <c r="J52" s="23">
        <f t="shared" si="1"/>
        <v>47.181373685474526</v>
      </c>
    </row>
    <row r="53" spans="1:10">
      <c r="A53" s="3">
        <f t="shared" si="2"/>
        <v>112</v>
      </c>
      <c r="B53" s="5">
        <f t="shared" si="0"/>
        <v>24440.709874172146</v>
      </c>
      <c r="C53" s="21">
        <f t="shared" si="3"/>
        <v>265942.72503187921</v>
      </c>
      <c r="D53" s="22">
        <f t="shared" si="4"/>
        <v>99.999999644164134</v>
      </c>
      <c r="F53" s="20">
        <f t="shared" si="5"/>
        <v>0.4100000000000002</v>
      </c>
      <c r="G53" s="23">
        <f t="shared" si="6"/>
        <v>96.851944721066985</v>
      </c>
      <c r="H53" s="20"/>
      <c r="I53" s="20">
        <f t="shared" si="7"/>
        <v>0.4100000000000002</v>
      </c>
      <c r="J53" s="23">
        <f t="shared" si="1"/>
        <v>48.186595932560877</v>
      </c>
    </row>
    <row r="54" spans="1:10">
      <c r="A54" s="3">
        <f t="shared" si="2"/>
        <v>114</v>
      </c>
      <c r="B54" s="5">
        <f t="shared" si="0"/>
        <v>29637.974940307504</v>
      </c>
      <c r="C54" s="21">
        <f t="shared" si="3"/>
        <v>322494.88111804042</v>
      </c>
      <c r="D54" s="22">
        <f t="shared" si="4"/>
        <v>99.999999753879649</v>
      </c>
      <c r="F54" s="20">
        <f t="shared" si="5"/>
        <v>0.42000000000000021</v>
      </c>
      <c r="G54" s="23">
        <f t="shared" si="6"/>
        <v>98.791171839085578</v>
      </c>
      <c r="H54" s="20"/>
      <c r="I54" s="20">
        <f t="shared" si="7"/>
        <v>0.42000000000000021</v>
      </c>
      <c r="J54" s="23">
        <f t="shared" si="1"/>
        <v>49.181346084176212</v>
      </c>
    </row>
    <row r="55" spans="1:10">
      <c r="A55" s="3">
        <f>$A54+2</f>
        <v>116</v>
      </c>
      <c r="B55" s="5">
        <f t="shared" si="0"/>
        <v>35940.427392451784</v>
      </c>
      <c r="C55" s="21">
        <f t="shared" si="3"/>
        <v>391072.73313895875</v>
      </c>
      <c r="D55" s="22">
        <f t="shared" si="4"/>
        <v>99.999999829766367</v>
      </c>
      <c r="F55" s="20">
        <f t="shared" si="5"/>
        <v>0.43000000000000022</v>
      </c>
      <c r="G55" s="23">
        <f t="shared" si="6"/>
        <v>100.70691959263551</v>
      </c>
      <c r="H55" s="20"/>
      <c r="I55" s="20">
        <f t="shared" si="7"/>
        <v>0.43000000000000022</v>
      </c>
      <c r="J55" s="23">
        <f t="shared" si="1"/>
        <v>50.16530301267683</v>
      </c>
    </row>
    <row r="56" spans="1:10">
      <c r="A56" s="3">
        <f t="shared" si="2"/>
        <v>118</v>
      </c>
      <c r="B56" s="5">
        <f t="shared" si="0"/>
        <v>43583.082982072672</v>
      </c>
      <c r="C56" s="21">
        <f t="shared" si="3"/>
        <v>474233.51981178916</v>
      </c>
      <c r="D56" s="22">
        <f t="shared" si="4"/>
        <v>99.999999882254812</v>
      </c>
      <c r="F56" s="20">
        <f t="shared" si="5"/>
        <v>0.44000000000000022</v>
      </c>
      <c r="G56" s="23">
        <f t="shared" si="6"/>
        <v>102.5989640940191</v>
      </c>
      <c r="H56" s="20"/>
      <c r="I56" s="20">
        <f t="shared" si="7"/>
        <v>0.44000000000000022</v>
      </c>
      <c r="J56" s="23">
        <f t="shared" si="1"/>
        <v>51.138126308428767</v>
      </c>
    </row>
    <row r="57" spans="1:10">
      <c r="A57" s="3">
        <f t="shared" si="2"/>
        <v>120</v>
      </c>
      <c r="B57" s="5">
        <f t="shared" si="0"/>
        <v>52850.933061376134</v>
      </c>
      <c r="C57" s="21">
        <f t="shared" si="3"/>
        <v>575078.27123835206</v>
      </c>
      <c r="D57" s="22">
        <f t="shared" si="4"/>
        <v>99.999999918559368</v>
      </c>
      <c r="F57" s="20">
        <f t="shared" si="5"/>
        <v>0.45000000000000023</v>
      </c>
      <c r="G57" s="23">
        <f t="shared" si="6"/>
        <v>104.46707343387467</v>
      </c>
      <c r="H57" s="20"/>
      <c r="I57" s="20">
        <f t="shared" si="7"/>
        <v>0.45000000000000023</v>
      </c>
      <c r="J57" s="23">
        <f t="shared" si="1"/>
        <v>52.099456815668439</v>
      </c>
    </row>
    <row r="58" spans="1:10">
      <c r="A58" s="3">
        <f t="shared" si="2"/>
        <v>122</v>
      </c>
      <c r="B58" s="5">
        <f t="shared" si="0"/>
        <v>64089.57178871677</v>
      </c>
      <c r="C58" s="21">
        <f t="shared" si="3"/>
        <v>697367.44498888613</v>
      </c>
      <c r="D58" s="22">
        <f t="shared" si="4"/>
        <v>99.99999994367009</v>
      </c>
      <c r="F58" s="20">
        <f t="shared" si="5"/>
        <v>0.46000000000000024</v>
      </c>
      <c r="G58" s="23">
        <f t="shared" si="6"/>
        <v>106.31100717142515</v>
      </c>
      <c r="H58" s="20"/>
      <c r="I58" s="20">
        <f t="shared" si="7"/>
        <v>0.46000000000000024</v>
      </c>
      <c r="J58" s="23">
        <f t="shared" si="1"/>
        <v>53.048917289824971</v>
      </c>
    </row>
    <row r="59" spans="1:10">
      <c r="A59" s="3">
        <f t="shared" si="2"/>
        <v>124</v>
      </c>
      <c r="B59" s="5">
        <f t="shared" si="0"/>
        <v>77718.083186681994</v>
      </c>
      <c r="C59" s="21">
        <f t="shared" si="3"/>
        <v>845661.15195354226</v>
      </c>
      <c r="D59" s="22">
        <f t="shared" si="4"/>
        <v>99.999999961038398</v>
      </c>
      <c r="F59" s="20">
        <f t="shared" si="5"/>
        <v>0.47000000000000025</v>
      </c>
      <c r="G59" s="23">
        <f t="shared" si="6"/>
        <v>108.13051589254013</v>
      </c>
      <c r="H59" s="20"/>
      <c r="I59" s="20">
        <f t="shared" si="7"/>
        <v>0.47000000000000025</v>
      </c>
      <c r="J59" s="23">
        <f t="shared" si="1"/>
        <v>53.986113176919204</v>
      </c>
    </row>
    <row r="60" spans="1:10">
      <c r="A60" s="3">
        <f t="shared" si="2"/>
        <v>126</v>
      </c>
      <c r="B60" s="5">
        <f t="shared" si="0"/>
        <v>94244.668605724335</v>
      </c>
      <c r="C60" s="21">
        <f t="shared" si="3"/>
        <v>1025489.2009235428</v>
      </c>
      <c r="D60" s="22">
        <f t="shared" si="4"/>
        <v>99.999999973051473</v>
      </c>
      <c r="F60" s="20">
        <f t="shared" si="5"/>
        <v>0.48000000000000026</v>
      </c>
      <c r="G60" s="23">
        <f t="shared" si="6"/>
        <v>109.92534083569475</v>
      </c>
      <c r="H60" s="20"/>
      <c r="I60" s="20">
        <f t="shared" si="7"/>
        <v>0.48000000000000026</v>
      </c>
      <c r="J60" s="23">
        <f t="shared" si="1"/>
        <v>54.910633515121752</v>
      </c>
    </row>
    <row r="61" spans="1:10">
      <c r="A61" s="3">
        <f t="shared" si="2"/>
        <v>128</v>
      </c>
      <c r="B61" s="5">
        <f t="shared" si="0"/>
        <v>114285.59733476421</v>
      </c>
      <c r="C61" s="21">
        <f t="shared" si="3"/>
        <v>1243557.3027915712</v>
      </c>
      <c r="D61" s="22">
        <f t="shared" si="4"/>
        <v>99.999999981360531</v>
      </c>
      <c r="F61" s="20">
        <f t="shared" si="5"/>
        <v>0.49000000000000027</v>
      </c>
      <c r="G61" s="23">
        <f t="shared" si="6"/>
        <v>111.69521358580258</v>
      </c>
      <c r="H61" s="20"/>
      <c r="I61" s="20">
        <f t="shared" si="7"/>
        <v>0.49000000000000027</v>
      </c>
      <c r="J61" s="23">
        <f t="shared" si="1"/>
        <v>55.822051957948403</v>
      </c>
    </row>
    <row r="62" spans="1:10">
      <c r="A62" s="3">
        <f t="shared" si="2"/>
        <v>130</v>
      </c>
      <c r="B62" s="5">
        <f t="shared" si="0"/>
        <v>138588.1870189133</v>
      </c>
      <c r="C62" s="21">
        <f t="shared" si="3"/>
        <v>1507997.1236376748</v>
      </c>
      <c r="D62" s="22">
        <f t="shared" si="4"/>
        <v>99.999999987107728</v>
      </c>
      <c r="F62" s="20">
        <f t="shared" si="5"/>
        <v>0.50000000000000022</v>
      </c>
      <c r="G62" s="23">
        <f t="shared" si="6"/>
        <v>113.43985583579541</v>
      </c>
      <c r="H62" s="20"/>
      <c r="I62" s="20">
        <f t="shared" si="7"/>
        <v>0.50000000000000022</v>
      </c>
      <c r="J62" s="23">
        <f t="shared" si="1"/>
        <v>56.719927917897706</v>
      </c>
    </row>
    <row r="63" spans="1:10">
      <c r="A63" s="3">
        <f>$A62+2</f>
        <v>132</v>
      </c>
      <c r="B63" s="5">
        <f t="shared" si="0"/>
        <v>168058.6708142476</v>
      </c>
      <c r="C63" s="21">
        <f t="shared" si="3"/>
        <v>1828669.5110730994</v>
      </c>
      <c r="D63" s="22">
        <f t="shared" si="4"/>
        <v>99.99999999108276</v>
      </c>
    </row>
    <row r="64" spans="1:10">
      <c r="A64" s="3">
        <f t="shared" si="2"/>
        <v>134</v>
      </c>
      <c r="B64" s="5">
        <f t="shared" si="0"/>
        <v>203795.99043389212</v>
      </c>
      <c r="C64" s="21">
        <f t="shared" si="3"/>
        <v>2217532.201022509</v>
      </c>
      <c r="D64" s="22">
        <f t="shared" si="4"/>
        <v>99.999999993832276</v>
      </c>
    </row>
    <row r="65" spans="1:4">
      <c r="A65" s="3">
        <f t="shared" si="2"/>
        <v>136</v>
      </c>
      <c r="B65" s="5">
        <f t="shared" si="0"/>
        <v>247132.7752136254</v>
      </c>
      <c r="C65" s="21">
        <f t="shared" si="3"/>
        <v>2689085.7165729189</v>
      </c>
      <c r="D65" s="22">
        <f t="shared" si="4"/>
        <v>99.999999995734001</v>
      </c>
    </row>
    <row r="66" spans="1:4">
      <c r="A66" s="3">
        <f t="shared" si="2"/>
        <v>138</v>
      </c>
      <c r="B66" s="5">
        <f t="shared" si="0"/>
        <v>299685.03528880153</v>
      </c>
      <c r="C66" s="21">
        <f t="shared" si="3"/>
        <v>3260914.0862663826</v>
      </c>
      <c r="D66" s="22">
        <f t="shared" si="4"/>
        <v>99.999999997049358</v>
      </c>
    </row>
    <row r="67" spans="1:4">
      <c r="A67" s="3">
        <f>$A66+2</f>
        <v>140</v>
      </c>
      <c r="B67" s="5">
        <f t="shared" si="0"/>
        <v>363412.42191986419</v>
      </c>
      <c r="C67" s="21">
        <f t="shared" si="3"/>
        <v>3954340.5449898578</v>
      </c>
      <c r="D67" s="22">
        <f t="shared" si="4"/>
        <v>99.999999997959094</v>
      </c>
    </row>
    <row r="68" spans="1:4">
      <c r="A68" s="3">
        <f t="shared" si="2"/>
        <v>142</v>
      </c>
      <c r="B68" s="5">
        <f t="shared" si="0"/>
        <v>440691.30204817111</v>
      </c>
      <c r="C68" s="21">
        <f t="shared" si="3"/>
        <v>4795222.6682674978</v>
      </c>
      <c r="D68" s="22">
        <f t="shared" si="4"/>
        <v>99.999999998588379</v>
      </c>
    </row>
    <row r="69" spans="1:4">
      <c r="A69" s="3">
        <f t="shared" si="2"/>
        <v>144</v>
      </c>
      <c r="B69" s="5">
        <f t="shared" si="0"/>
        <v>534403.37200100382</v>
      </c>
      <c r="C69" s="21">
        <f t="shared" si="3"/>
        <v>5814916.5901723988</v>
      </c>
      <c r="D69" s="22">
        <f t="shared" si="4"/>
        <v>99.999999999023643</v>
      </c>
    </row>
    <row r="70" spans="1:4">
      <c r="A70" s="3">
        <f>$A69+2</f>
        <v>146</v>
      </c>
      <c r="B70" s="5">
        <f t="shared" si="0"/>
        <v>648043.1147128538</v>
      </c>
      <c r="C70" s="21">
        <f t="shared" si="3"/>
        <v>7051446.260130615</v>
      </c>
      <c r="D70" s="22">
        <f t="shared" si="4"/>
        <v>99.999999999324686</v>
      </c>
    </row>
    <row r="71" spans="1:4">
      <c r="A71" s="3">
        <f t="shared" si="2"/>
        <v>148</v>
      </c>
      <c r="B71" s="5">
        <f t="shared" si="0"/>
        <v>785848.10749672214</v>
      </c>
      <c r="C71" s="21">
        <f t="shared" si="3"/>
        <v>8550921.3397026286</v>
      </c>
      <c r="D71" s="22">
        <f t="shared" si="4"/>
        <v>99.999999999532861</v>
      </c>
    </row>
    <row r="72" spans="1:4">
      <c r="A72" s="3">
        <f t="shared" si="2"/>
        <v>150</v>
      </c>
      <c r="B72" s="5">
        <f t="shared" si="0"/>
        <v>952957.03948638996</v>
      </c>
      <c r="C72" s="21">
        <f t="shared" si="3"/>
        <v>10369256.612105716</v>
      </c>
      <c r="D72" s="22">
        <f t="shared" si="4"/>
        <v>99.999999999676888</v>
      </c>
    </row>
  </sheetData>
  <sheetProtection sheet="1" objects="1" scenarios="1" selectLockedCells="1"/>
  <mergeCells count="2">
    <mergeCell ref="F10:G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2015-06-19T09:02:08Z</dcterms:created>
  <dcterms:modified xsi:type="dcterms:W3CDTF">2015-06-19T19:52:56Z</dcterms:modified>
</cp:coreProperties>
</file>